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ata 2025\ZM RM 2025\RM 2025 - 06 - 05\19 - závěrečný účet\"/>
    </mc:Choice>
  </mc:AlternateContent>
  <xr:revisionPtr revIDLastSave="0" documentId="13_ncr:1_{CDB4F7D4-B768-4EA4-81E3-B4C16465301F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2023" sheetId="3" state="hidden" r:id="rId1"/>
    <sheet name="2024" sheetId="4" r:id="rId2"/>
    <sheet name="Sheet1" sheetId="1" state="hidden" r:id="rId3"/>
    <sheet name="ZU 2022 PO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E34" i="4"/>
  <c r="E33" i="4"/>
  <c r="E30" i="4"/>
  <c r="D27" i="4"/>
  <c r="E27" i="4" s="1"/>
  <c r="F27" i="4" s="1"/>
  <c r="C27" i="4"/>
  <c r="E22" i="4"/>
  <c r="E21" i="4"/>
  <c r="E20" i="4"/>
  <c r="D20" i="4"/>
  <c r="D19" i="4"/>
  <c r="E19" i="4" s="1"/>
  <c r="C19" i="4"/>
  <c r="E16" i="4"/>
  <c r="E15" i="4"/>
  <c r="E14" i="4"/>
  <c r="E13" i="4"/>
  <c r="E7" i="4"/>
  <c r="E16" i="3"/>
  <c r="E36" i="3" l="1"/>
  <c r="E14" i="3"/>
  <c r="E22" i="3"/>
  <c r="E30" i="3"/>
  <c r="E15" i="3" l="1"/>
  <c r="D27" i="3"/>
  <c r="C27" i="3"/>
  <c r="E34" i="3"/>
  <c r="E33" i="3"/>
  <c r="D19" i="3"/>
  <c r="C19" i="3"/>
  <c r="E7" i="3"/>
  <c r="E21" i="3"/>
  <c r="E27" i="3"/>
  <c r="F27" i="3" s="1"/>
  <c r="D20" i="3"/>
  <c r="E20" i="3" s="1"/>
  <c r="E19" i="3"/>
  <c r="E13" i="3"/>
  <c r="E13" i="1"/>
  <c r="E20" i="1"/>
  <c r="E19" i="1"/>
  <c r="E35" i="1"/>
  <c r="E33" i="1"/>
  <c r="D34" i="1"/>
  <c r="E34" i="1" s="1"/>
  <c r="F27" i="1"/>
</calcChain>
</file>

<file path=xl/sharedStrings.xml><?xml version="1.0" encoding="utf-8"?>
<sst xmlns="http://schemas.openxmlformats.org/spreadsheetml/2006/main" count="162" uniqueCount="37">
  <si>
    <r>
      <rPr>
        <b/>
        <sz val="16"/>
        <rFont val="Times New Roman"/>
        <family val="1"/>
        <charset val="238"/>
      </rPr>
      <t>Hospodaření příspěvkových organizací zřízených městem Vítkov</t>
    </r>
  </si>
  <si>
    <r>
      <rPr>
        <b/>
        <sz val="16"/>
        <rFont val="Times New Roman"/>
        <family val="1"/>
        <charset val="238"/>
      </rPr>
      <t>za rok 2021</t>
    </r>
  </si>
  <si>
    <r>
      <rPr>
        <b/>
        <sz val="11"/>
        <rFont val="Times New Roman"/>
        <family val="1"/>
        <charset val="238"/>
      </rPr>
      <t>Příspěvková organizace</t>
    </r>
  </si>
  <si>
    <r>
      <rPr>
        <b/>
        <sz val="11"/>
        <rFont val="Times New Roman"/>
        <family val="1"/>
        <charset val="238"/>
      </rPr>
      <t>Závazný ukazatel</t>
    </r>
  </si>
  <si>
    <r>
      <rPr>
        <b/>
        <sz val="11"/>
        <rFont val="Times New Roman"/>
        <family val="1"/>
        <charset val="238"/>
      </rPr>
      <t>Rozpočet</t>
    </r>
  </si>
  <si>
    <r>
      <rPr>
        <b/>
        <sz val="11"/>
        <rFont val="Times New Roman"/>
        <family val="1"/>
        <charset val="238"/>
      </rPr>
      <t>Upravený</t>
    </r>
  </si>
  <si>
    <r>
      <rPr>
        <b/>
        <sz val="11"/>
        <rFont val="Times New Roman"/>
        <family val="1"/>
        <charset val="238"/>
      </rPr>
      <t>rozpočet</t>
    </r>
  </si>
  <si>
    <r>
      <rPr>
        <b/>
        <sz val="11"/>
        <rFont val="Times New Roman"/>
        <family val="1"/>
        <charset val="238"/>
      </rPr>
      <t>Skutečnost</t>
    </r>
  </si>
  <si>
    <r>
      <rPr>
        <b/>
        <sz val="11"/>
        <rFont val="Times New Roman"/>
        <family val="1"/>
        <charset val="238"/>
      </rPr>
      <t>Plnění</t>
    </r>
  </si>
  <si>
    <r>
      <rPr>
        <b/>
        <sz val="11"/>
        <rFont val="Times New Roman"/>
        <family val="1"/>
        <charset val="238"/>
      </rPr>
      <t>Mateřská škola Vítkov, Husova 629, okres Opava, příspěvková organizace</t>
    </r>
  </si>
  <si>
    <r>
      <rPr>
        <sz val="12"/>
        <rFont val="Times New Roman"/>
        <family val="1"/>
        <charset val="238"/>
      </rPr>
      <t>Organizace splnila všechny závazné ukazatele. Hospodářský výsledek byl kladný, převeden do Rezervního fondu organizace.</t>
    </r>
  </si>
  <si>
    <r>
      <rPr>
        <sz val="12"/>
        <rFont val="Times New Roman"/>
        <family val="1"/>
        <charset val="238"/>
      </rPr>
      <t>příspěvek na provoz</t>
    </r>
  </si>
  <si>
    <r>
      <rPr>
        <sz val="12"/>
        <rFont val="Times New Roman"/>
        <family val="1"/>
        <charset val="238"/>
      </rPr>
      <t>investiční příspěvek</t>
    </r>
  </si>
  <si>
    <r>
      <rPr>
        <sz val="12"/>
        <rFont val="Times New Roman"/>
        <family val="1"/>
        <charset val="238"/>
      </rPr>
      <t>odvody zřizovateli</t>
    </r>
  </si>
  <si>
    <r>
      <rPr>
        <sz val="12"/>
        <rFont val="Times New Roman"/>
        <family val="1"/>
        <charset val="238"/>
      </rPr>
      <t>hospodářský výsledek</t>
    </r>
  </si>
  <si>
    <r>
      <rPr>
        <b/>
        <sz val="11"/>
        <rFont val="Times New Roman"/>
        <family val="1"/>
        <charset val="238"/>
      </rPr>
      <t>Základní škola a gymnázium Vítkov, příspěvková organizace</t>
    </r>
  </si>
  <si>
    <r>
      <rPr>
        <b/>
        <sz val="11"/>
        <rFont val="Times New Roman"/>
        <family val="1"/>
        <charset val="238"/>
      </rPr>
      <t>Středisko volného času</t>
    </r>
  </si>
  <si>
    <r>
      <rPr>
        <b/>
        <sz val="11"/>
        <rFont val="Times New Roman"/>
        <family val="1"/>
        <charset val="238"/>
      </rPr>
      <t>Vítkov, příspěvková</t>
    </r>
  </si>
  <si>
    <r>
      <rPr>
        <b/>
        <sz val="11"/>
        <rFont val="Times New Roman"/>
        <family val="1"/>
        <charset val="238"/>
      </rPr>
      <t>organizace</t>
    </r>
  </si>
  <si>
    <r>
      <rPr>
        <sz val="12"/>
        <rFont val="Times New Roman"/>
        <family val="1"/>
        <charset val="238"/>
      </rPr>
      <t>Organizace nesplnila všechny závazné ukazatele. Hospodářský výsledek byl záporný. Ztráta bude uhrazena</t>
    </r>
  </si>
  <si>
    <r>
      <rPr>
        <sz val="12"/>
        <rFont val="Times New Roman"/>
        <family val="1"/>
        <charset val="238"/>
      </rPr>
      <t>z rezervního fondu organizace.</t>
    </r>
  </si>
  <si>
    <r>
      <rPr>
        <b/>
        <sz val="11"/>
        <rFont val="Times New Roman"/>
        <family val="1"/>
        <charset val="238"/>
      </rPr>
      <t>Správa bytového fondu města Vítkova, příspěvková organizace</t>
    </r>
  </si>
  <si>
    <r>
      <rPr>
        <sz val="12"/>
        <rFont val="Times New Roman"/>
        <family val="1"/>
        <charset val="238"/>
      </rPr>
      <t>Organizace splnila všechny závazné ukazatele. Hospodářský výsledek byl kladný, převeden do Rezervního fondu a Fondu odměn organizace.</t>
    </r>
  </si>
  <si>
    <r>
      <rPr>
        <b/>
        <sz val="11"/>
        <rFont val="Times New Roman"/>
        <family val="1"/>
        <charset val="238"/>
      </rPr>
      <t>Technické služby města Vítkova, příspěvková organizace</t>
    </r>
  </si>
  <si>
    <r>
      <rPr>
        <sz val="12"/>
        <rFont val="Times New Roman"/>
        <family val="1"/>
        <charset val="238"/>
      </rPr>
      <t>Organizace splnila všechny závazné ukazatele. Hospodářský výsledek byl kladný. Ponechán na nerozděleném zisku z důvodu nepeněžního plnění zisku.</t>
    </r>
  </si>
  <si>
    <t>4 052 810,34</t>
  </si>
  <si>
    <t>2 181 258,27</t>
  </si>
  <si>
    <t>Základní škola a gymnázium Vítkov, příspěvková organizace</t>
  </si>
  <si>
    <t>za rok 2022</t>
  </si>
  <si>
    <t>Mateřská škola Vítkov, Husova 629, okres Opava, příspěvková organizace</t>
  </si>
  <si>
    <t>Organizace splnila všechny závazné ukazatele. Hospodářský výsledek byl kladný, převeden do Rezervního fondu organizace v částce 287 400,71 a do fondu odměn v částce 10 000,- Kč.</t>
  </si>
  <si>
    <t>Středisko volného času Vítkov, příspěvková organizace</t>
  </si>
  <si>
    <t>Organizace splnila všechny závazné ukazatele. Hospodářský výsledek byl kladný, převeden do Rezervního fondu, ze kterého byla částka 134 909,- Kč převedena do Investičního fondu organizace.</t>
  </si>
  <si>
    <t>Organizace splnila všechny závazné ukazatele. Hospodářský výsledek byl kladný, převeden do Rezervního fondu organizace v částce 480 635,33 a do fondu odměn v částce 120 000,- Kč.</t>
  </si>
  <si>
    <t>za rok 2023</t>
  </si>
  <si>
    <t>Organizace splnila všechny závazné ukazatele. Hospodářský výsledek byl kladný, převeden do Rezervního fondu organizace.</t>
  </si>
  <si>
    <t>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</si>
</sst>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 applyAlignment="1">
      <alignment vertical="top"/>
    </xf>
    <xf numFmtId="0" fontId="4" fillId="0" borderId="8" xfId="0" applyFont="1" applyBorder="1" applyAlignment="1">
      <alignment horizontal="left"/>
    </xf>
    <xf numFmtId="2" fontId="4" fillId="0" borderId="9" xfId="0" applyNumberFormat="1" applyFont="1" applyBorder="1" applyAlignment="1">
      <alignment horizontal="right"/>
    </xf>
    <xf numFmtId="9" fontId="4" fillId="0" borderId="10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 vertical="top" indent="2"/>
    </xf>
    <xf numFmtId="0" fontId="1" fillId="0" borderId="13" xfId="0" applyFont="1" applyBorder="1" applyAlignment="1">
      <alignment horizontal="left" vertical="top" indent="1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2" fontId="5" fillId="0" borderId="23" xfId="0" applyNumberFormat="1" applyFont="1" applyBorder="1" applyAlignment="1">
      <alignment horizontal="right"/>
    </xf>
    <xf numFmtId="0" fontId="4" fillId="0" borderId="24" xfId="0" applyFont="1" applyBorder="1" applyAlignment="1">
      <alignment vertical="top"/>
    </xf>
    <xf numFmtId="0" fontId="1" fillId="0" borderId="25" xfId="0" applyFont="1" applyBorder="1" applyAlignment="1">
      <alignment horizontal="left" vertical="top" indent="3"/>
    </xf>
    <xf numFmtId="0" fontId="1" fillId="0" borderId="26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indent="1"/>
    </xf>
    <xf numFmtId="0" fontId="3" fillId="2" borderId="3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left" vertical="top" indent="1"/>
    </xf>
    <xf numFmtId="0" fontId="7" fillId="0" borderId="1" xfId="0" applyFont="1" applyBorder="1" applyAlignment="1">
      <alignment vertical="top"/>
    </xf>
    <xf numFmtId="0" fontId="4" fillId="4" borderId="8" xfId="0" applyFont="1" applyFill="1" applyBorder="1" applyAlignment="1">
      <alignment horizontal="left"/>
    </xf>
    <xf numFmtId="4" fontId="4" fillId="4" borderId="9" xfId="0" applyNumberFormat="1" applyFont="1" applyFill="1" applyBorder="1" applyAlignment="1">
      <alignment horizontal="right"/>
    </xf>
    <xf numFmtId="9" fontId="4" fillId="4" borderId="10" xfId="0" applyNumberFormat="1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0" fontId="1" fillId="4" borderId="12" xfId="0" applyFont="1" applyFill="1" applyBorder="1" applyAlignment="1">
      <alignment horizontal="left" vertical="top" indent="2"/>
    </xf>
    <xf numFmtId="4" fontId="1" fillId="4" borderId="13" xfId="0" applyNumberFormat="1" applyFont="1" applyFill="1" applyBorder="1" applyAlignment="1">
      <alignment horizontal="left" vertical="top" indent="1"/>
    </xf>
    <xf numFmtId="0" fontId="0" fillId="4" borderId="0" xfId="0" applyFill="1"/>
    <xf numFmtId="4" fontId="4" fillId="4" borderId="26" xfId="0" applyNumberFormat="1" applyFont="1" applyFill="1" applyBorder="1" applyAlignment="1">
      <alignment horizontal="right"/>
    </xf>
    <xf numFmtId="0" fontId="4" fillId="4" borderId="24" xfId="0" applyFont="1" applyFill="1" applyBorder="1" applyAlignment="1">
      <alignment vertical="top"/>
    </xf>
    <xf numFmtId="4" fontId="6" fillId="4" borderId="9" xfId="0" applyNumberFormat="1" applyFont="1" applyFill="1" applyBorder="1" applyAlignment="1">
      <alignment horizontal="right"/>
    </xf>
    <xf numFmtId="0" fontId="1" fillId="4" borderId="25" xfId="0" applyFont="1" applyFill="1" applyBorder="1" applyAlignment="1">
      <alignment horizontal="left" vertical="top" indent="3"/>
    </xf>
    <xf numFmtId="164" fontId="4" fillId="4" borderId="10" xfId="0" applyNumberFormat="1" applyFont="1" applyFill="1" applyBorder="1" applyAlignment="1">
      <alignment horizontal="right"/>
    </xf>
    <xf numFmtId="4" fontId="1" fillId="4" borderId="26" xfId="0" applyNumberFormat="1" applyFont="1" applyFill="1" applyBorder="1" applyAlignment="1">
      <alignment horizontal="left" vertical="top"/>
    </xf>
    <xf numFmtId="164" fontId="1" fillId="4" borderId="12" xfId="0" applyNumberFormat="1" applyFont="1" applyFill="1" applyBorder="1" applyAlignment="1">
      <alignment horizontal="left" vertical="top" indent="2"/>
    </xf>
    <xf numFmtId="4" fontId="0" fillId="0" borderId="0" xfId="0" applyNumberFormat="1"/>
    <xf numFmtId="0" fontId="3" fillId="4" borderId="5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9" fontId="4" fillId="4" borderId="26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" fontId="1" fillId="4" borderId="26" xfId="0" applyNumberFormat="1" applyFont="1" applyFill="1" applyBorder="1" applyAlignment="1">
      <alignment horizontal="left" vertical="top" indent="1"/>
    </xf>
    <xf numFmtId="4" fontId="5" fillId="4" borderId="26" xfId="0" applyNumberFormat="1" applyFont="1" applyFill="1" applyBorder="1" applyAlignment="1">
      <alignment horizontal="right"/>
    </xf>
    <xf numFmtId="0" fontId="1" fillId="4" borderId="26" xfId="0" applyFont="1" applyFill="1" applyBorder="1" applyAlignment="1">
      <alignment horizontal="left" vertical="top" indent="2"/>
    </xf>
    <xf numFmtId="4" fontId="5" fillId="0" borderId="26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4" fillId="5" borderId="9" xfId="0" applyNumberFormat="1" applyFont="1" applyFill="1" applyBorder="1" applyAlignment="1">
      <alignment horizontal="right"/>
    </xf>
    <xf numFmtId="4" fontId="4" fillId="5" borderId="26" xfId="0" applyNumberFormat="1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left" vertical="top" indent="1"/>
    </xf>
    <xf numFmtId="0" fontId="4" fillId="0" borderId="26" xfId="0" applyFont="1" applyBorder="1" applyAlignment="1">
      <alignment horizontal="left"/>
    </xf>
    <xf numFmtId="4" fontId="4" fillId="0" borderId="26" xfId="0" applyNumberFormat="1" applyFont="1" applyBorder="1" applyAlignment="1">
      <alignment horizontal="right"/>
    </xf>
    <xf numFmtId="9" fontId="4" fillId="0" borderId="26" xfId="0" applyNumberFormat="1" applyFont="1" applyBorder="1" applyAlignment="1">
      <alignment horizontal="right"/>
    </xf>
    <xf numFmtId="4" fontId="1" fillId="0" borderId="26" xfId="0" applyNumberFormat="1" applyFont="1" applyBorder="1" applyAlignment="1">
      <alignment horizontal="left" vertical="top" indent="1"/>
    </xf>
    <xf numFmtId="0" fontId="1" fillId="0" borderId="26" xfId="0" applyFont="1" applyBorder="1" applyAlignment="1">
      <alignment horizontal="left" vertical="top" indent="2"/>
    </xf>
    <xf numFmtId="0" fontId="4" fillId="4" borderId="14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justify" wrapText="1"/>
    </xf>
    <xf numFmtId="0" fontId="4" fillId="4" borderId="18" xfId="0" applyFont="1" applyFill="1" applyBorder="1" applyAlignment="1">
      <alignment horizontal="justify" wrapText="1"/>
    </xf>
    <xf numFmtId="0" fontId="4" fillId="4" borderId="19" xfId="0" applyFont="1" applyFill="1" applyBorder="1" applyAlignment="1">
      <alignment horizontal="justify" wrapText="1"/>
    </xf>
    <xf numFmtId="0" fontId="3" fillId="3" borderId="5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justify" wrapText="1"/>
    </xf>
    <xf numFmtId="0" fontId="4" fillId="4" borderId="28" xfId="0" applyFont="1" applyFill="1" applyBorder="1" applyAlignment="1">
      <alignment horizontal="justify" wrapText="1"/>
    </xf>
    <xf numFmtId="0" fontId="4" fillId="4" borderId="29" xfId="0" applyFont="1" applyFill="1" applyBorder="1" applyAlignment="1">
      <alignment horizontal="justify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justify" wrapText="1"/>
    </xf>
    <xf numFmtId="0" fontId="4" fillId="0" borderId="18" xfId="0" applyFont="1" applyBorder="1" applyAlignment="1">
      <alignment horizontal="justify" wrapText="1"/>
    </xf>
    <xf numFmtId="0" fontId="4" fillId="0" borderId="19" xfId="0" applyFont="1" applyBorder="1" applyAlignment="1">
      <alignment horizontal="justify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9" fillId="4" borderId="17" xfId="0" applyFont="1" applyFill="1" applyBorder="1" applyAlignment="1">
      <alignment horizontal="justify" wrapText="1"/>
    </xf>
    <xf numFmtId="0" fontId="9" fillId="4" borderId="18" xfId="0" applyFont="1" applyFill="1" applyBorder="1" applyAlignment="1">
      <alignment horizontal="justify" wrapText="1"/>
    </xf>
    <xf numFmtId="0" fontId="9" fillId="4" borderId="19" xfId="0" applyFont="1" applyFill="1" applyBorder="1" applyAlignment="1">
      <alignment horizontal="justify" wrapText="1"/>
    </xf>
    <xf numFmtId="0" fontId="9" fillId="0" borderId="17" xfId="0" applyFont="1" applyBorder="1" applyAlignment="1">
      <alignment horizontal="justify" wrapText="1"/>
    </xf>
    <xf numFmtId="0" fontId="9" fillId="0" borderId="18" xfId="0" applyFont="1" applyBorder="1" applyAlignment="1">
      <alignment horizontal="justify" wrapText="1"/>
    </xf>
    <xf numFmtId="0" fontId="9" fillId="0" borderId="19" xfId="0" applyFont="1" applyBorder="1" applyAlignment="1">
      <alignment horizontal="justify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F9AC-7DFA-4A2E-A979-3ADA1A77610C}">
  <sheetPr>
    <pageSetUpPr fitToPage="1"/>
  </sheetPr>
  <dimension ref="A1:F41"/>
  <sheetViews>
    <sheetView topLeftCell="A4" workbookViewId="0">
      <selection activeCell="A6" sqref="A6"/>
    </sheetView>
  </sheetViews>
  <sheetFormatPr defaultRowHeight="12.75" x14ac:dyDescent="0.2"/>
  <cols>
    <col min="1" max="1" width="17.85546875" customWidth="1"/>
    <col min="2" max="2" width="24.5703125" customWidth="1"/>
    <col min="3" max="3" width="16" customWidth="1"/>
    <col min="4" max="4" width="15.7109375" customWidth="1"/>
    <col min="5" max="5" width="15.5703125" customWidth="1"/>
    <col min="6" max="6" width="13.7109375" customWidth="1"/>
  </cols>
  <sheetData>
    <row r="1" spans="1:6" ht="20.25" x14ac:dyDescent="0.2">
      <c r="A1" s="1" t="s">
        <v>0</v>
      </c>
    </row>
    <row r="2" spans="1:6" ht="20.25" x14ac:dyDescent="0.2">
      <c r="A2" s="1" t="s">
        <v>34</v>
      </c>
    </row>
    <row r="4" spans="1:6" ht="14.25" x14ac:dyDescent="0.2">
      <c r="A4" s="15"/>
      <c r="B4" s="15"/>
      <c r="C4" s="15"/>
      <c r="D4" s="16" t="s">
        <v>5</v>
      </c>
      <c r="E4" s="15"/>
      <c r="F4" s="15"/>
    </row>
    <row r="5" spans="1:6" ht="15" thickBot="1" x14ac:dyDescent="0.25">
      <c r="A5" s="17" t="s">
        <v>2</v>
      </c>
      <c r="B5" s="17" t="s">
        <v>3</v>
      </c>
      <c r="C5" s="17" t="s">
        <v>4</v>
      </c>
      <c r="D5" s="17" t="s">
        <v>6</v>
      </c>
      <c r="E5" s="17" t="s">
        <v>7</v>
      </c>
      <c r="F5" s="17" t="s">
        <v>8</v>
      </c>
    </row>
    <row r="7" spans="1:6" ht="16.5" thickBot="1" x14ac:dyDescent="0.3">
      <c r="A7" s="66" t="s">
        <v>29</v>
      </c>
      <c r="B7" s="19" t="s">
        <v>11</v>
      </c>
      <c r="C7" s="45">
        <v>3250000</v>
      </c>
      <c r="D7" s="45">
        <v>3300000</v>
      </c>
      <c r="E7" s="45">
        <f>+D7</f>
        <v>3300000</v>
      </c>
      <c r="F7" s="21">
        <v>1</v>
      </c>
    </row>
    <row r="8" spans="1:6" ht="16.5" thickBot="1" x14ac:dyDescent="0.3">
      <c r="A8" s="67"/>
      <c r="B8" s="19" t="s">
        <v>12</v>
      </c>
      <c r="C8" s="22">
        <v>0</v>
      </c>
      <c r="D8" s="22">
        <v>0</v>
      </c>
      <c r="E8" s="22">
        <v>0</v>
      </c>
      <c r="F8" s="23"/>
    </row>
    <row r="9" spans="1:6" ht="16.5" thickBot="1" x14ac:dyDescent="0.3">
      <c r="A9" s="67"/>
      <c r="B9" s="19" t="s">
        <v>13</v>
      </c>
      <c r="C9" s="20">
        <v>0</v>
      </c>
      <c r="D9" s="20">
        <v>0</v>
      </c>
      <c r="E9" s="20">
        <v>0</v>
      </c>
      <c r="F9" s="23"/>
    </row>
    <row r="10" spans="1:6" ht="16.5" customHeight="1" thickBot="1" x14ac:dyDescent="0.3">
      <c r="A10" s="68"/>
      <c r="B10" s="19" t="s">
        <v>14</v>
      </c>
      <c r="C10" s="24"/>
      <c r="D10" s="24"/>
      <c r="E10" s="20">
        <v>155284.26</v>
      </c>
      <c r="F10" s="23"/>
    </row>
    <row r="11" spans="1:6" ht="44.25" customHeight="1" thickBot="1" x14ac:dyDescent="0.25">
      <c r="A11" s="54" t="s">
        <v>30</v>
      </c>
      <c r="B11" s="55"/>
      <c r="C11" s="55"/>
      <c r="D11" s="55"/>
      <c r="E11" s="55"/>
      <c r="F11" s="56"/>
    </row>
    <row r="12" spans="1:6" ht="13.5" thickBot="1" x14ac:dyDescent="0.25">
      <c r="A12" s="25"/>
      <c r="B12" s="25"/>
      <c r="C12" s="25"/>
      <c r="D12" s="25"/>
      <c r="E12" s="25"/>
      <c r="F12" s="25"/>
    </row>
    <row r="13" spans="1:6" ht="16.5" thickBot="1" x14ac:dyDescent="0.3">
      <c r="A13" s="69" t="s">
        <v>27</v>
      </c>
      <c r="B13" s="19" t="s">
        <v>11</v>
      </c>
      <c r="C13" s="45">
        <v>8500000</v>
      </c>
      <c r="D13" s="45">
        <v>9993224</v>
      </c>
      <c r="E13" s="45">
        <f>+D13</f>
        <v>9993224</v>
      </c>
      <c r="F13" s="21">
        <v>1</v>
      </c>
    </row>
    <row r="14" spans="1:6" ht="16.5" thickBot="1" x14ac:dyDescent="0.3">
      <c r="A14" s="70"/>
      <c r="B14" s="19" t="s">
        <v>12</v>
      </c>
      <c r="C14" s="20">
        <v>4000000</v>
      </c>
      <c r="D14" s="20">
        <v>4080000</v>
      </c>
      <c r="E14" s="20">
        <f>+D14</f>
        <v>4080000</v>
      </c>
      <c r="F14" s="21">
        <v>1</v>
      </c>
    </row>
    <row r="15" spans="1:6" ht="16.5" thickBot="1" x14ac:dyDescent="0.3">
      <c r="A15" s="70"/>
      <c r="B15" s="19" t="s">
        <v>13</v>
      </c>
      <c r="C15" s="20">
        <v>0</v>
      </c>
      <c r="D15" s="20">
        <v>286942</v>
      </c>
      <c r="E15" s="20">
        <f>+D15</f>
        <v>286942</v>
      </c>
      <c r="F15" s="21">
        <v>1</v>
      </c>
    </row>
    <row r="16" spans="1:6" ht="16.5" thickBot="1" x14ac:dyDescent="0.3">
      <c r="A16" s="71"/>
      <c r="B16" s="19" t="s">
        <v>14</v>
      </c>
      <c r="C16" s="24"/>
      <c r="D16" s="24"/>
      <c r="E16" s="20">
        <f>433190+200330</f>
        <v>633520</v>
      </c>
      <c r="F16" s="23"/>
    </row>
    <row r="17" spans="1:6" ht="28.5" customHeight="1" thickBot="1" x14ac:dyDescent="0.3">
      <c r="A17" s="60" t="s">
        <v>10</v>
      </c>
      <c r="B17" s="61"/>
      <c r="C17" s="61"/>
      <c r="D17" s="61"/>
      <c r="E17" s="61"/>
      <c r="F17" s="62"/>
    </row>
    <row r="18" spans="1:6" ht="13.5" thickBot="1" x14ac:dyDescent="0.25">
      <c r="A18" s="25"/>
      <c r="B18" s="25"/>
      <c r="C18" s="25"/>
      <c r="D18" s="25"/>
      <c r="E18" s="25"/>
      <c r="F18" s="25"/>
    </row>
    <row r="19" spans="1:6" ht="16.5" thickBot="1" x14ac:dyDescent="0.3">
      <c r="A19" s="63" t="s">
        <v>31</v>
      </c>
      <c r="B19" s="35" t="s">
        <v>11</v>
      </c>
      <c r="C19" s="46">
        <f>2762000+1755000</f>
        <v>4517000</v>
      </c>
      <c r="D19" s="46">
        <f>1911526+2770000</f>
        <v>4681526</v>
      </c>
      <c r="E19" s="46">
        <f>+D19</f>
        <v>4681526</v>
      </c>
      <c r="F19" s="36">
        <v>1</v>
      </c>
    </row>
    <row r="20" spans="1:6" ht="16.5" thickBot="1" x14ac:dyDescent="0.3">
      <c r="A20" s="64"/>
      <c r="B20" s="35" t="s">
        <v>12</v>
      </c>
      <c r="C20" s="26">
        <v>270000</v>
      </c>
      <c r="D20" s="26">
        <f>+C20</f>
        <v>270000</v>
      </c>
      <c r="E20" s="26">
        <f>+D20</f>
        <v>270000</v>
      </c>
      <c r="F20" s="36">
        <v>1</v>
      </c>
    </row>
    <row r="21" spans="1:6" ht="16.5" thickBot="1" x14ac:dyDescent="0.3">
      <c r="A21" s="64"/>
      <c r="B21" s="35" t="s">
        <v>13</v>
      </c>
      <c r="C21" s="26">
        <v>0</v>
      </c>
      <c r="D21" s="26">
        <v>286242</v>
      </c>
      <c r="E21" s="26">
        <f>+D21</f>
        <v>286242</v>
      </c>
      <c r="F21" s="36">
        <v>1</v>
      </c>
    </row>
    <row r="22" spans="1:6" ht="16.5" thickBot="1" x14ac:dyDescent="0.3">
      <c r="A22" s="65"/>
      <c r="B22" s="35" t="s">
        <v>14</v>
      </c>
      <c r="C22" s="40"/>
      <c r="D22" s="40"/>
      <c r="E22" s="43">
        <f>735272.03+59527.47</f>
        <v>794799.5</v>
      </c>
      <c r="F22" s="42"/>
    </row>
    <row r="23" spans="1:6" ht="35.25" customHeight="1" thickBot="1" x14ac:dyDescent="0.3">
      <c r="A23" s="72" t="s">
        <v>32</v>
      </c>
      <c r="B23" s="73"/>
      <c r="C23" s="73"/>
      <c r="D23" s="73"/>
      <c r="E23" s="73"/>
      <c r="F23" s="74"/>
    </row>
    <row r="24" spans="1:6" ht="9.75" customHeight="1" x14ac:dyDescent="0.2">
      <c r="A24" s="27"/>
      <c r="B24" s="25"/>
      <c r="C24" s="25"/>
      <c r="D24" s="25"/>
      <c r="E24" s="25"/>
      <c r="F24" s="25"/>
    </row>
    <row r="25" spans="1:6" ht="15.75" hidden="1" x14ac:dyDescent="0.2">
      <c r="A25" s="27"/>
      <c r="B25" s="25"/>
      <c r="C25" s="25"/>
      <c r="D25" s="25"/>
      <c r="E25" s="25"/>
      <c r="F25" s="25"/>
    </row>
    <row r="26" spans="1:6" ht="8.25" customHeight="1" thickBot="1" x14ac:dyDescent="0.25">
      <c r="A26" s="25"/>
      <c r="B26" s="25"/>
      <c r="C26" s="25"/>
      <c r="D26" s="25"/>
      <c r="E26" s="25"/>
      <c r="F26" s="25"/>
    </row>
    <row r="27" spans="1:6" ht="16.5" thickBot="1" x14ac:dyDescent="0.3">
      <c r="A27" s="57" t="s">
        <v>21</v>
      </c>
      <c r="B27" s="19" t="s">
        <v>11</v>
      </c>
      <c r="C27" s="28">
        <f>2700000+1500000</f>
        <v>4200000</v>
      </c>
      <c r="D27" s="20">
        <f>2705544+1500000</f>
        <v>4205544</v>
      </c>
      <c r="E27" s="20">
        <f>+D27</f>
        <v>4205544</v>
      </c>
      <c r="F27" s="21">
        <f>+E27/D27</f>
        <v>1</v>
      </c>
    </row>
    <row r="28" spans="1:6" ht="16.5" thickBot="1" x14ac:dyDescent="0.3">
      <c r="A28" s="58"/>
      <c r="B28" s="19" t="s">
        <v>12</v>
      </c>
      <c r="C28" s="20">
        <v>0</v>
      </c>
      <c r="D28" s="20">
        <v>0</v>
      </c>
      <c r="E28" s="20">
        <v>0</v>
      </c>
      <c r="F28" s="29"/>
    </row>
    <row r="29" spans="1:6" ht="16.5" thickBot="1" x14ac:dyDescent="0.3">
      <c r="A29" s="58"/>
      <c r="B29" s="19" t="s">
        <v>13</v>
      </c>
      <c r="C29" s="22">
        <v>0</v>
      </c>
      <c r="D29" s="22">
        <v>0</v>
      </c>
      <c r="E29" s="22">
        <v>0</v>
      </c>
      <c r="F29" s="29"/>
    </row>
    <row r="30" spans="1:6" ht="16.5" thickBot="1" x14ac:dyDescent="0.3">
      <c r="A30" s="59"/>
      <c r="B30" s="19" t="s">
        <v>14</v>
      </c>
      <c r="C30" s="24"/>
      <c r="D30" s="24"/>
      <c r="E30" s="44">
        <f>1106180.98+191183.71</f>
        <v>1297364.69</v>
      </c>
      <c r="F30" s="29"/>
    </row>
    <row r="31" spans="1:6" ht="33" customHeight="1" thickBot="1" x14ac:dyDescent="0.25">
      <c r="A31" s="54" t="s">
        <v>33</v>
      </c>
      <c r="B31" s="55"/>
      <c r="C31" s="55"/>
      <c r="D31" s="55"/>
      <c r="E31" s="55"/>
      <c r="F31" s="56"/>
    </row>
    <row r="32" spans="1:6" ht="13.5" thickBot="1" x14ac:dyDescent="0.25">
      <c r="A32" s="25"/>
      <c r="B32" s="25"/>
      <c r="C32" s="25"/>
      <c r="D32" s="25"/>
      <c r="E32" s="25"/>
      <c r="F32" s="25"/>
    </row>
    <row r="33" spans="1:6" ht="16.5" thickBot="1" x14ac:dyDescent="0.3">
      <c r="A33" s="57" t="s">
        <v>23</v>
      </c>
      <c r="B33" s="19" t="s">
        <v>11</v>
      </c>
      <c r="C33" s="28">
        <v>38444000</v>
      </c>
      <c r="D33" s="20">
        <v>41744147</v>
      </c>
      <c r="E33" s="20">
        <f>+D33</f>
        <v>41744147</v>
      </c>
      <c r="F33" s="30">
        <v>1</v>
      </c>
    </row>
    <row r="34" spans="1:6" ht="16.5" thickBot="1" x14ac:dyDescent="0.3">
      <c r="A34" s="58"/>
      <c r="B34" s="19" t="s">
        <v>12</v>
      </c>
      <c r="C34" s="20">
        <v>3000000</v>
      </c>
      <c r="D34" s="20">
        <v>6554000</v>
      </c>
      <c r="E34" s="20">
        <f>+D34</f>
        <v>6554000</v>
      </c>
      <c r="F34" s="30">
        <v>1</v>
      </c>
    </row>
    <row r="35" spans="1:6" ht="16.5" thickBot="1" x14ac:dyDescent="0.3">
      <c r="A35" s="58"/>
      <c r="B35" s="19" t="s">
        <v>13</v>
      </c>
      <c r="C35" s="26"/>
      <c r="D35" s="26"/>
      <c r="E35" s="26"/>
      <c r="F35" s="30"/>
    </row>
    <row r="36" spans="1:6" ht="16.5" thickBot="1" x14ac:dyDescent="0.3">
      <c r="A36" s="59"/>
      <c r="B36" s="19" t="s">
        <v>14</v>
      </c>
      <c r="C36" s="31"/>
      <c r="D36" s="31"/>
      <c r="E36" s="44">
        <f>3502827.72+105483.58</f>
        <v>3608311.3000000003</v>
      </c>
      <c r="F36" s="32"/>
    </row>
    <row r="37" spans="1:6" ht="32.25" customHeight="1" thickBot="1" x14ac:dyDescent="0.3">
      <c r="A37" s="60" t="s">
        <v>10</v>
      </c>
      <c r="B37" s="61"/>
      <c r="C37" s="61"/>
      <c r="D37" s="61"/>
      <c r="E37" s="61"/>
      <c r="F37" s="62"/>
    </row>
    <row r="41" spans="1:6" x14ac:dyDescent="0.2">
      <c r="C41" s="33"/>
      <c r="D41" s="33"/>
      <c r="E41" s="33"/>
    </row>
  </sheetData>
  <mergeCells count="10">
    <mergeCell ref="A31:F31"/>
    <mergeCell ref="A33:A36"/>
    <mergeCell ref="A37:F37"/>
    <mergeCell ref="A19:A22"/>
    <mergeCell ref="A7:A10"/>
    <mergeCell ref="A11:F11"/>
    <mergeCell ref="A13:A16"/>
    <mergeCell ref="A17:F17"/>
    <mergeCell ref="A23:F23"/>
    <mergeCell ref="A27:A30"/>
  </mergeCells>
  <pageMargins left="0.70866141732283472" right="0.70866141732283472" top="1.3779527559055118" bottom="0.78740157480314965" header="0.31496062992125984" footer="0.31496062992125984"/>
  <pageSetup paperSize="9" scale="86" orientation="portrait" r:id="rId1"/>
  <headerFooter>
    <oddHeader xml:space="preserve">&amp;L&amp;"Arial,Tučné"Příloha č. 3 &amp;"Arial,Obyčejné"
Závěrečný účet 2023
Město Vítkov
IČO: 00300870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D349-4A13-4A8A-8DE0-FF290DC4CFB7}">
  <sheetPr>
    <pageSetUpPr fitToPage="1"/>
  </sheetPr>
  <dimension ref="A1:F41"/>
  <sheetViews>
    <sheetView tabSelected="1" workbookViewId="0">
      <selection activeCell="A11" sqref="A11:F11"/>
    </sheetView>
  </sheetViews>
  <sheetFormatPr defaultRowHeight="12.75" x14ac:dyDescent="0.2"/>
  <cols>
    <col min="1" max="1" width="17.85546875" customWidth="1"/>
    <col min="2" max="2" width="24.5703125" customWidth="1"/>
    <col min="3" max="3" width="16" customWidth="1"/>
    <col min="4" max="4" width="15.7109375" customWidth="1"/>
    <col min="5" max="5" width="15.5703125" customWidth="1"/>
    <col min="6" max="6" width="13.7109375" customWidth="1"/>
  </cols>
  <sheetData>
    <row r="1" spans="1:6" ht="20.25" x14ac:dyDescent="0.2">
      <c r="A1" s="1" t="s">
        <v>0</v>
      </c>
    </row>
    <row r="2" spans="1:6" ht="20.25" x14ac:dyDescent="0.2">
      <c r="A2" s="1" t="s">
        <v>36</v>
      </c>
    </row>
    <row r="4" spans="1:6" ht="14.25" x14ac:dyDescent="0.2">
      <c r="A4" s="15"/>
      <c r="B4" s="15"/>
      <c r="C4" s="15"/>
      <c r="D4" s="16" t="s">
        <v>5</v>
      </c>
      <c r="E4" s="15"/>
      <c r="F4" s="15"/>
    </row>
    <row r="5" spans="1:6" ht="15" thickBot="1" x14ac:dyDescent="0.25">
      <c r="A5" s="17" t="s">
        <v>2</v>
      </c>
      <c r="B5" s="17" t="s">
        <v>3</v>
      </c>
      <c r="C5" s="17" t="s">
        <v>4</v>
      </c>
      <c r="D5" s="17" t="s">
        <v>6</v>
      </c>
      <c r="E5" s="17" t="s">
        <v>7</v>
      </c>
      <c r="F5" s="17" t="s">
        <v>8</v>
      </c>
    </row>
    <row r="7" spans="1:6" ht="16.5" thickBot="1" x14ac:dyDescent="0.3">
      <c r="A7" s="75" t="s">
        <v>29</v>
      </c>
      <c r="B7" s="2" t="s">
        <v>11</v>
      </c>
      <c r="C7" s="44">
        <v>3250000</v>
      </c>
      <c r="D7" s="44">
        <v>3300000</v>
      </c>
      <c r="E7" s="44">
        <f>+D7</f>
        <v>3300000</v>
      </c>
      <c r="F7" s="4">
        <v>1</v>
      </c>
    </row>
    <row r="8" spans="1:6" ht="16.5" thickBot="1" x14ac:dyDescent="0.3">
      <c r="A8" s="76"/>
      <c r="B8" s="2" t="s">
        <v>12</v>
      </c>
      <c r="C8" s="47">
        <v>0</v>
      </c>
      <c r="D8" s="47">
        <v>0</v>
      </c>
      <c r="E8" s="47">
        <v>0</v>
      </c>
      <c r="F8" s="6"/>
    </row>
    <row r="9" spans="1:6" ht="16.5" thickBot="1" x14ac:dyDescent="0.3">
      <c r="A9" s="76"/>
      <c r="B9" s="2" t="s">
        <v>13</v>
      </c>
      <c r="C9" s="44">
        <v>0</v>
      </c>
      <c r="D9" s="44">
        <v>0</v>
      </c>
      <c r="E9" s="44">
        <v>0</v>
      </c>
      <c r="F9" s="6"/>
    </row>
    <row r="10" spans="1:6" ht="16.5" customHeight="1" thickBot="1" x14ac:dyDescent="0.3">
      <c r="A10" s="77"/>
      <c r="B10" s="2" t="s">
        <v>14</v>
      </c>
      <c r="C10" s="48"/>
      <c r="D10" s="48"/>
      <c r="E10" s="44">
        <v>155284.26</v>
      </c>
      <c r="F10" s="6"/>
    </row>
    <row r="11" spans="1:6" ht="23.25" customHeight="1" thickBot="1" x14ac:dyDescent="0.25">
      <c r="A11" s="99" t="s">
        <v>35</v>
      </c>
      <c r="B11" s="100"/>
      <c r="C11" s="100"/>
      <c r="D11" s="100"/>
      <c r="E11" s="100"/>
      <c r="F11" s="101"/>
    </row>
    <row r="12" spans="1:6" ht="13.5" thickBot="1" x14ac:dyDescent="0.25"/>
    <row r="13" spans="1:6" ht="16.5" thickBot="1" x14ac:dyDescent="0.3">
      <c r="A13" s="81" t="s">
        <v>27</v>
      </c>
      <c r="B13" s="2" t="s">
        <v>11</v>
      </c>
      <c r="C13" s="44">
        <v>8500000</v>
      </c>
      <c r="D13" s="44">
        <v>9993224</v>
      </c>
      <c r="E13" s="44">
        <f>+D13</f>
        <v>9993224</v>
      </c>
      <c r="F13" s="4">
        <v>1</v>
      </c>
    </row>
    <row r="14" spans="1:6" ht="16.5" thickBot="1" x14ac:dyDescent="0.3">
      <c r="A14" s="82"/>
      <c r="B14" s="2" t="s">
        <v>12</v>
      </c>
      <c r="C14" s="44">
        <v>4000000</v>
      </c>
      <c r="D14" s="44">
        <v>4080000</v>
      </c>
      <c r="E14" s="44">
        <f>+D14</f>
        <v>4080000</v>
      </c>
      <c r="F14" s="4">
        <v>1</v>
      </c>
    </row>
    <row r="15" spans="1:6" ht="16.5" thickBot="1" x14ac:dyDescent="0.3">
      <c r="A15" s="82"/>
      <c r="B15" s="2" t="s">
        <v>13</v>
      </c>
      <c r="C15" s="44">
        <v>0</v>
      </c>
      <c r="D15" s="44">
        <v>286942</v>
      </c>
      <c r="E15" s="44">
        <f>+D15</f>
        <v>286942</v>
      </c>
      <c r="F15" s="4">
        <v>1</v>
      </c>
    </row>
    <row r="16" spans="1:6" ht="16.5" thickBot="1" x14ac:dyDescent="0.3">
      <c r="A16" s="83"/>
      <c r="B16" s="2" t="s">
        <v>14</v>
      </c>
      <c r="C16" s="48"/>
      <c r="D16" s="48"/>
      <c r="E16" s="44">
        <f>433190+200330</f>
        <v>633520</v>
      </c>
      <c r="F16" s="6"/>
    </row>
    <row r="17" spans="1:6" ht="13.5" customHeight="1" thickBot="1" x14ac:dyDescent="0.25">
      <c r="A17" s="99" t="s">
        <v>35</v>
      </c>
      <c r="B17" s="100"/>
      <c r="C17" s="100"/>
      <c r="D17" s="100"/>
      <c r="E17" s="100"/>
      <c r="F17" s="101"/>
    </row>
    <row r="18" spans="1:6" ht="13.5" thickBot="1" x14ac:dyDescent="0.25"/>
    <row r="19" spans="1:6" ht="16.5" thickBot="1" x14ac:dyDescent="0.3">
      <c r="A19" s="84" t="s">
        <v>31</v>
      </c>
      <c r="B19" s="49" t="s">
        <v>11</v>
      </c>
      <c r="C19" s="50">
        <f>2762000+1755000</f>
        <v>4517000</v>
      </c>
      <c r="D19" s="50">
        <f>1911526+2770000</f>
        <v>4681526</v>
      </c>
      <c r="E19" s="50">
        <f>+D19</f>
        <v>4681526</v>
      </c>
      <c r="F19" s="51">
        <v>1</v>
      </c>
    </row>
    <row r="20" spans="1:6" ht="16.5" thickBot="1" x14ac:dyDescent="0.3">
      <c r="A20" s="85"/>
      <c r="B20" s="49" t="s">
        <v>12</v>
      </c>
      <c r="C20" s="50">
        <v>270000</v>
      </c>
      <c r="D20" s="50">
        <f>+C20</f>
        <v>270000</v>
      </c>
      <c r="E20" s="50">
        <f>+D20</f>
        <v>270000</v>
      </c>
      <c r="F20" s="51">
        <v>1</v>
      </c>
    </row>
    <row r="21" spans="1:6" ht="16.5" thickBot="1" x14ac:dyDescent="0.3">
      <c r="A21" s="85"/>
      <c r="B21" s="49" t="s">
        <v>13</v>
      </c>
      <c r="C21" s="50">
        <v>0</v>
      </c>
      <c r="D21" s="50">
        <v>286242</v>
      </c>
      <c r="E21" s="50">
        <f>+D21</f>
        <v>286242</v>
      </c>
      <c r="F21" s="51">
        <v>1</v>
      </c>
    </row>
    <row r="22" spans="1:6" ht="16.5" thickBot="1" x14ac:dyDescent="0.3">
      <c r="A22" s="86"/>
      <c r="B22" s="49" t="s">
        <v>14</v>
      </c>
      <c r="C22" s="52"/>
      <c r="D22" s="52"/>
      <c r="E22" s="43">
        <f>735272.03+59527.47</f>
        <v>794799.5</v>
      </c>
      <c r="F22" s="53"/>
    </row>
    <row r="23" spans="1:6" ht="18" customHeight="1" thickBot="1" x14ac:dyDescent="0.25">
      <c r="A23" s="96" t="s">
        <v>35</v>
      </c>
      <c r="B23" s="97"/>
      <c r="C23" s="97"/>
      <c r="D23" s="97"/>
      <c r="E23" s="97"/>
      <c r="F23" s="98"/>
    </row>
    <row r="24" spans="1:6" ht="9.75" customHeight="1" x14ac:dyDescent="0.2">
      <c r="A24" s="27"/>
      <c r="B24" s="25"/>
      <c r="C24" s="25"/>
      <c r="D24" s="25"/>
      <c r="E24" s="25"/>
      <c r="F24" s="25"/>
    </row>
    <row r="25" spans="1:6" ht="15.75" hidden="1" x14ac:dyDescent="0.2">
      <c r="A25" s="27"/>
      <c r="B25" s="25"/>
      <c r="C25" s="25"/>
      <c r="D25" s="25"/>
      <c r="E25" s="25"/>
      <c r="F25" s="25"/>
    </row>
    <row r="26" spans="1:6" ht="8.25" customHeight="1" thickBot="1" x14ac:dyDescent="0.25">
      <c r="A26" s="25"/>
      <c r="B26" s="25"/>
      <c r="C26" s="25"/>
      <c r="D26" s="25"/>
      <c r="E26" s="25"/>
      <c r="F26" s="25"/>
    </row>
    <row r="27" spans="1:6" ht="16.5" thickBot="1" x14ac:dyDescent="0.3">
      <c r="A27" s="57" t="s">
        <v>21</v>
      </c>
      <c r="B27" s="19" t="s">
        <v>11</v>
      </c>
      <c r="C27" s="28">
        <f>2700000+1500000</f>
        <v>4200000</v>
      </c>
      <c r="D27" s="20">
        <f>2705544+1500000</f>
        <v>4205544</v>
      </c>
      <c r="E27" s="20">
        <f>+D27</f>
        <v>4205544</v>
      </c>
      <c r="F27" s="21">
        <f>+E27/D27</f>
        <v>1</v>
      </c>
    </row>
    <row r="28" spans="1:6" ht="16.5" thickBot="1" x14ac:dyDescent="0.3">
      <c r="A28" s="58"/>
      <c r="B28" s="19" t="s">
        <v>12</v>
      </c>
      <c r="C28" s="20">
        <v>0</v>
      </c>
      <c r="D28" s="20">
        <v>0</v>
      </c>
      <c r="E28" s="20">
        <v>0</v>
      </c>
      <c r="F28" s="29"/>
    </row>
    <row r="29" spans="1:6" ht="16.5" thickBot="1" x14ac:dyDescent="0.3">
      <c r="A29" s="58"/>
      <c r="B29" s="19" t="s">
        <v>13</v>
      </c>
      <c r="C29" s="22">
        <v>0</v>
      </c>
      <c r="D29" s="22">
        <v>0</v>
      </c>
      <c r="E29" s="22">
        <v>0</v>
      </c>
      <c r="F29" s="29"/>
    </row>
    <row r="30" spans="1:6" ht="16.5" thickBot="1" x14ac:dyDescent="0.3">
      <c r="A30" s="59"/>
      <c r="B30" s="19" t="s">
        <v>14</v>
      </c>
      <c r="C30" s="24"/>
      <c r="D30" s="24"/>
      <c r="E30" s="44">
        <f>1106180.98+191183.71</f>
        <v>1297364.69</v>
      </c>
      <c r="F30" s="29"/>
    </row>
    <row r="31" spans="1:6" ht="21.75" customHeight="1" thickBot="1" x14ac:dyDescent="0.25">
      <c r="A31" s="96" t="s">
        <v>35</v>
      </c>
      <c r="B31" s="97"/>
      <c r="C31" s="97"/>
      <c r="D31" s="97"/>
      <c r="E31" s="97"/>
      <c r="F31" s="98"/>
    </row>
    <row r="32" spans="1:6" ht="13.5" thickBot="1" x14ac:dyDescent="0.25">
      <c r="A32" s="25"/>
      <c r="B32" s="25"/>
      <c r="C32" s="25"/>
      <c r="D32" s="25"/>
      <c r="E32" s="25"/>
      <c r="F32" s="25"/>
    </row>
    <row r="33" spans="1:6" ht="16.5" thickBot="1" x14ac:dyDescent="0.3">
      <c r="A33" s="57" t="s">
        <v>23</v>
      </c>
      <c r="B33" s="19" t="s">
        <v>11</v>
      </c>
      <c r="C33" s="28">
        <v>38444000</v>
      </c>
      <c r="D33" s="20">
        <v>41744147</v>
      </c>
      <c r="E33" s="20">
        <f>+D33</f>
        <v>41744147</v>
      </c>
      <c r="F33" s="30">
        <v>1</v>
      </c>
    </row>
    <row r="34" spans="1:6" ht="16.5" thickBot="1" x14ac:dyDescent="0.3">
      <c r="A34" s="58"/>
      <c r="B34" s="19" t="s">
        <v>12</v>
      </c>
      <c r="C34" s="20">
        <v>3000000</v>
      </c>
      <c r="D34" s="20">
        <v>6554000</v>
      </c>
      <c r="E34" s="20">
        <f>+D34</f>
        <v>6554000</v>
      </c>
      <c r="F34" s="30">
        <v>1</v>
      </c>
    </row>
    <row r="35" spans="1:6" ht="16.5" thickBot="1" x14ac:dyDescent="0.3">
      <c r="A35" s="58"/>
      <c r="B35" s="19" t="s">
        <v>13</v>
      </c>
      <c r="C35" s="26"/>
      <c r="D35" s="26"/>
      <c r="E35" s="26"/>
      <c r="F35" s="30"/>
    </row>
    <row r="36" spans="1:6" ht="16.5" thickBot="1" x14ac:dyDescent="0.3">
      <c r="A36" s="59"/>
      <c r="B36" s="19" t="s">
        <v>14</v>
      </c>
      <c r="C36" s="31"/>
      <c r="D36" s="31"/>
      <c r="E36" s="44">
        <f>3502827.72+105483.58</f>
        <v>3608311.3000000003</v>
      </c>
      <c r="F36" s="32"/>
    </row>
    <row r="37" spans="1:6" ht="21.75" customHeight="1" thickBot="1" x14ac:dyDescent="0.25">
      <c r="A37" s="96" t="s">
        <v>35</v>
      </c>
      <c r="B37" s="97"/>
      <c r="C37" s="97"/>
      <c r="D37" s="97"/>
      <c r="E37" s="97"/>
      <c r="F37" s="98"/>
    </row>
    <row r="41" spans="1:6" x14ac:dyDescent="0.2">
      <c r="C41" s="33"/>
      <c r="D41" s="33"/>
      <c r="E41" s="33"/>
    </row>
  </sheetData>
  <mergeCells count="10">
    <mergeCell ref="A27:A30"/>
    <mergeCell ref="A31:F31"/>
    <mergeCell ref="A33:A36"/>
    <mergeCell ref="A37:F37"/>
    <mergeCell ref="A7:A10"/>
    <mergeCell ref="A11:F11"/>
    <mergeCell ref="A13:A16"/>
    <mergeCell ref="A17:F17"/>
    <mergeCell ref="A19:A22"/>
    <mergeCell ref="A23:F23"/>
  </mergeCells>
  <pageMargins left="0.70866141732283472" right="0.70866141732283472" top="1.3779527559055118" bottom="0.78740157480314965" header="0.31496062992125984" footer="0.31496062992125984"/>
  <pageSetup paperSize="9" scale="86" orientation="portrait" r:id="rId1"/>
  <headerFooter>
    <oddHeader xml:space="preserve">&amp;L&amp;"Arial,Tučné"Příloha č. 3 &amp;"Arial,Obyčejné"
Závěrečný účet 2023
Město Vítkov
IČO: 00300870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opLeftCell="A2" workbookViewId="0">
      <selection activeCell="A6" sqref="A6"/>
    </sheetView>
  </sheetViews>
  <sheetFormatPr defaultRowHeight="12.75" x14ac:dyDescent="0.2"/>
  <cols>
    <col min="1" max="1" width="25.5703125"/>
    <col min="2" max="2" width="24.5703125" customWidth="1"/>
    <col min="3" max="3" width="16" customWidth="1"/>
    <col min="4" max="4" width="15.7109375" customWidth="1"/>
    <col min="5" max="5" width="15.5703125" customWidth="1"/>
    <col min="6" max="6" width="10.85546875"/>
  </cols>
  <sheetData>
    <row r="1" spans="1:6" ht="20.25" x14ac:dyDescent="0.2">
      <c r="A1" s="1" t="s">
        <v>0</v>
      </c>
    </row>
    <row r="2" spans="1:6" ht="20.25" x14ac:dyDescent="0.2">
      <c r="A2" s="18" t="s">
        <v>28</v>
      </c>
    </row>
    <row r="4" spans="1:6" ht="14.25" x14ac:dyDescent="0.2">
      <c r="A4" s="15"/>
      <c r="B4" s="15"/>
      <c r="C4" s="15"/>
      <c r="D4" s="16" t="s">
        <v>5</v>
      </c>
      <c r="E4" s="15"/>
      <c r="F4" s="15"/>
    </row>
    <row r="5" spans="1:6" ht="14.25" x14ac:dyDescent="0.2">
      <c r="A5" s="17" t="s">
        <v>2</v>
      </c>
      <c r="B5" s="17" t="s">
        <v>3</v>
      </c>
      <c r="C5" s="17" t="s">
        <v>4</v>
      </c>
      <c r="D5" s="17" t="s">
        <v>6</v>
      </c>
      <c r="E5" s="17" t="s">
        <v>7</v>
      </c>
      <c r="F5" s="17" t="s">
        <v>8</v>
      </c>
    </row>
    <row r="7" spans="1:6" ht="15.75" x14ac:dyDescent="0.25">
      <c r="A7" s="57" t="s">
        <v>9</v>
      </c>
      <c r="B7" s="19" t="s">
        <v>11</v>
      </c>
      <c r="C7" s="20">
        <v>2400000</v>
      </c>
      <c r="D7" s="20">
        <v>2850000</v>
      </c>
      <c r="E7" s="20">
        <v>2850000</v>
      </c>
      <c r="F7" s="21">
        <v>1</v>
      </c>
    </row>
    <row r="8" spans="1:6" ht="15.75" x14ac:dyDescent="0.25">
      <c r="A8" s="58"/>
      <c r="B8" s="19" t="s">
        <v>12</v>
      </c>
      <c r="C8" s="22">
        <v>0</v>
      </c>
      <c r="D8" s="22">
        <v>0</v>
      </c>
      <c r="E8" s="22">
        <v>0</v>
      </c>
      <c r="F8" s="23"/>
    </row>
    <row r="9" spans="1:6" ht="15.75" x14ac:dyDescent="0.25">
      <c r="A9" s="58"/>
      <c r="B9" s="19" t="s">
        <v>13</v>
      </c>
      <c r="C9" s="20">
        <v>0</v>
      </c>
      <c r="D9" s="20">
        <v>0</v>
      </c>
      <c r="E9" s="20">
        <v>0</v>
      </c>
      <c r="F9" s="23"/>
    </row>
    <row r="10" spans="1:6" ht="15.75" x14ac:dyDescent="0.25">
      <c r="A10" s="59"/>
      <c r="B10" s="19" t="s">
        <v>14</v>
      </c>
      <c r="C10" s="24"/>
      <c r="D10" s="24"/>
      <c r="E10" s="20">
        <v>5027.38</v>
      </c>
      <c r="F10" s="23"/>
    </row>
    <row r="11" spans="1:6" ht="15.75" x14ac:dyDescent="0.2">
      <c r="A11" s="54" t="s">
        <v>10</v>
      </c>
      <c r="B11" s="55"/>
      <c r="C11" s="55"/>
      <c r="D11" s="55"/>
      <c r="E11" s="55"/>
      <c r="F11" s="56"/>
    </row>
    <row r="12" spans="1:6" x14ac:dyDescent="0.2">
      <c r="A12" s="25"/>
      <c r="B12" s="25"/>
      <c r="C12" s="25"/>
      <c r="D12" s="25"/>
      <c r="E12" s="25"/>
      <c r="F12" s="25"/>
    </row>
    <row r="13" spans="1:6" ht="15.75" x14ac:dyDescent="0.25">
      <c r="A13" s="57" t="s">
        <v>27</v>
      </c>
      <c r="B13" s="19" t="s">
        <v>11</v>
      </c>
      <c r="C13" s="20">
        <v>7250000</v>
      </c>
      <c r="D13" s="20">
        <v>9734930</v>
      </c>
      <c r="E13" s="20">
        <f>+D13</f>
        <v>9734930</v>
      </c>
      <c r="F13" s="21">
        <v>1</v>
      </c>
    </row>
    <row r="14" spans="1:6" ht="15.75" x14ac:dyDescent="0.25">
      <c r="A14" s="58"/>
      <c r="B14" s="19" t="s">
        <v>12</v>
      </c>
      <c r="C14" s="20">
        <v>350000</v>
      </c>
      <c r="D14" s="20">
        <v>350000</v>
      </c>
      <c r="E14" s="20">
        <v>350000</v>
      </c>
      <c r="F14" s="21">
        <v>1</v>
      </c>
    </row>
    <row r="15" spans="1:6" ht="15.75" x14ac:dyDescent="0.25">
      <c r="A15" s="58"/>
      <c r="B15" s="19" t="s">
        <v>13</v>
      </c>
      <c r="C15" s="20">
        <v>1000000</v>
      </c>
      <c r="D15" s="20">
        <v>1000000</v>
      </c>
      <c r="E15" s="20">
        <v>1000000</v>
      </c>
      <c r="F15" s="21">
        <v>1</v>
      </c>
    </row>
    <row r="16" spans="1:6" ht="15.75" x14ac:dyDescent="0.25">
      <c r="A16" s="59"/>
      <c r="B16" s="19" t="s">
        <v>14</v>
      </c>
      <c r="C16" s="24"/>
      <c r="D16" s="24"/>
      <c r="E16" s="20">
        <v>559012.87</v>
      </c>
      <c r="F16" s="23"/>
    </row>
    <row r="17" spans="1:6" ht="15.75" x14ac:dyDescent="0.25">
      <c r="A17" s="60" t="s">
        <v>10</v>
      </c>
      <c r="B17" s="61"/>
      <c r="C17" s="61"/>
      <c r="D17" s="61"/>
      <c r="E17" s="61"/>
      <c r="F17" s="62"/>
    </row>
    <row r="18" spans="1:6" x14ac:dyDescent="0.2">
      <c r="A18" s="25"/>
      <c r="B18" s="25"/>
      <c r="C18" s="25"/>
      <c r="D18" s="25"/>
      <c r="E18" s="25"/>
      <c r="F18" s="25"/>
    </row>
    <row r="19" spans="1:6" ht="15.75" x14ac:dyDescent="0.25">
      <c r="A19" s="34" t="s">
        <v>16</v>
      </c>
      <c r="B19" s="35" t="s">
        <v>11</v>
      </c>
      <c r="C19" s="26">
        <v>3997000</v>
      </c>
      <c r="D19" s="26">
        <v>4609024</v>
      </c>
      <c r="E19" s="26">
        <f>+D19</f>
        <v>4609024</v>
      </c>
      <c r="F19" s="36">
        <v>1</v>
      </c>
    </row>
    <row r="20" spans="1:6" ht="15.75" x14ac:dyDescent="0.25">
      <c r="A20" s="37"/>
      <c r="B20" s="35" t="s">
        <v>12</v>
      </c>
      <c r="C20" s="26">
        <v>1184000</v>
      </c>
      <c r="D20" s="26" t="s">
        <v>26</v>
      </c>
      <c r="E20" s="26" t="str">
        <f>+D20</f>
        <v>2 181 258,27</v>
      </c>
      <c r="F20" s="36">
        <v>1</v>
      </c>
    </row>
    <row r="21" spans="1:6" ht="15.75" x14ac:dyDescent="0.25">
      <c r="A21" s="38" t="s">
        <v>17</v>
      </c>
      <c r="B21" s="35" t="s">
        <v>13</v>
      </c>
      <c r="C21" s="26">
        <v>170000</v>
      </c>
      <c r="D21" s="26">
        <v>170000</v>
      </c>
      <c r="E21" s="26">
        <v>170000</v>
      </c>
      <c r="F21" s="36">
        <v>1</v>
      </c>
    </row>
    <row r="22" spans="1:6" ht="16.5" thickBot="1" x14ac:dyDescent="0.3">
      <c r="A22" s="39" t="s">
        <v>18</v>
      </c>
      <c r="B22" s="35" t="s">
        <v>14</v>
      </c>
      <c r="C22" s="40"/>
      <c r="D22" s="40"/>
      <c r="E22" s="41">
        <v>19272.599999999999</v>
      </c>
      <c r="F22" s="42"/>
    </row>
    <row r="23" spans="1:6" ht="16.5" thickBot="1" x14ac:dyDescent="0.3">
      <c r="A23" s="72" t="s">
        <v>10</v>
      </c>
      <c r="B23" s="73"/>
      <c r="C23" s="73"/>
      <c r="D23" s="73"/>
      <c r="E23" s="73"/>
      <c r="F23" s="74"/>
    </row>
    <row r="24" spans="1:6" ht="9.75" customHeight="1" x14ac:dyDescent="0.2">
      <c r="A24" s="27"/>
      <c r="B24" s="25"/>
      <c r="C24" s="25"/>
      <c r="D24" s="25"/>
      <c r="E24" s="25"/>
      <c r="F24" s="25"/>
    </row>
    <row r="25" spans="1:6" ht="15.75" hidden="1" x14ac:dyDescent="0.2">
      <c r="A25" s="27"/>
      <c r="B25" s="25"/>
      <c r="C25" s="25"/>
      <c r="D25" s="25"/>
      <c r="E25" s="25"/>
      <c r="F25" s="25"/>
    </row>
    <row r="26" spans="1:6" ht="8.25" customHeight="1" thickBot="1" x14ac:dyDescent="0.25">
      <c r="A26" s="25"/>
      <c r="B26" s="25"/>
      <c r="C26" s="25"/>
      <c r="D26" s="25"/>
      <c r="E26" s="25"/>
      <c r="F26" s="25"/>
    </row>
    <row r="27" spans="1:6" ht="16.5" thickBot="1" x14ac:dyDescent="0.3">
      <c r="A27" s="57" t="s">
        <v>21</v>
      </c>
      <c r="B27" s="19" t="s">
        <v>11</v>
      </c>
      <c r="C27" s="28">
        <v>3000000</v>
      </c>
      <c r="D27" s="20">
        <v>3100000</v>
      </c>
      <c r="E27" s="20">
        <v>3100000</v>
      </c>
      <c r="F27" s="21">
        <f>+E27/D27</f>
        <v>1</v>
      </c>
    </row>
    <row r="28" spans="1:6" ht="15.75" x14ac:dyDescent="0.25">
      <c r="A28" s="58"/>
      <c r="B28" s="19" t="s">
        <v>12</v>
      </c>
      <c r="C28" s="20">
        <v>0</v>
      </c>
      <c r="D28" s="20">
        <v>0</v>
      </c>
      <c r="E28" s="20">
        <v>0</v>
      </c>
      <c r="F28" s="29"/>
    </row>
    <row r="29" spans="1:6" ht="15.75" x14ac:dyDescent="0.25">
      <c r="A29" s="58"/>
      <c r="B29" s="19" t="s">
        <v>13</v>
      </c>
      <c r="C29" s="22">
        <v>0</v>
      </c>
      <c r="D29" s="22">
        <v>0</v>
      </c>
      <c r="E29" s="22">
        <v>0</v>
      </c>
      <c r="F29" s="29"/>
    </row>
    <row r="30" spans="1:6" ht="16.5" thickBot="1" x14ac:dyDescent="0.3">
      <c r="A30" s="59"/>
      <c r="B30" s="19" t="s">
        <v>14</v>
      </c>
      <c r="C30" s="24"/>
      <c r="D30" s="24"/>
      <c r="E30" s="20">
        <v>368898.14</v>
      </c>
      <c r="F30" s="29"/>
    </row>
    <row r="31" spans="1:6" ht="15.75" customHeight="1" thickBot="1" x14ac:dyDescent="0.3">
      <c r="A31" s="60" t="s">
        <v>10</v>
      </c>
      <c r="B31" s="61"/>
      <c r="C31" s="61"/>
      <c r="D31" s="61"/>
      <c r="E31" s="61"/>
      <c r="F31" s="62"/>
    </row>
    <row r="32" spans="1:6" ht="13.5" thickBot="1" x14ac:dyDescent="0.25">
      <c r="A32" s="25"/>
      <c r="B32" s="25"/>
      <c r="C32" s="25"/>
      <c r="D32" s="25"/>
      <c r="E32" s="25"/>
      <c r="F32" s="25"/>
    </row>
    <row r="33" spans="1:6" ht="15.75" x14ac:dyDescent="0.25">
      <c r="A33" s="57" t="s">
        <v>23</v>
      </c>
      <c r="B33" s="19" t="s">
        <v>11</v>
      </c>
      <c r="C33" s="20">
        <v>28402000</v>
      </c>
      <c r="D33" s="20">
        <v>32151146.34</v>
      </c>
      <c r="E33" s="20">
        <f>+D33</f>
        <v>32151146.34</v>
      </c>
      <c r="F33" s="30">
        <v>1</v>
      </c>
    </row>
    <row r="34" spans="1:6" ht="15.75" x14ac:dyDescent="0.25">
      <c r="A34" s="58"/>
      <c r="B34" s="19" t="s">
        <v>12</v>
      </c>
      <c r="C34" s="20">
        <v>1215000</v>
      </c>
      <c r="D34" s="20">
        <f>+C34</f>
        <v>1215000</v>
      </c>
      <c r="E34" s="20">
        <f>+D34</f>
        <v>1215000</v>
      </c>
      <c r="F34" s="30">
        <v>1</v>
      </c>
    </row>
    <row r="35" spans="1:6" ht="15.75" x14ac:dyDescent="0.25">
      <c r="A35" s="58"/>
      <c r="B35" s="19" t="s">
        <v>13</v>
      </c>
      <c r="C35" s="20">
        <v>2078000</v>
      </c>
      <c r="D35" s="28" t="s">
        <v>25</v>
      </c>
      <c r="E35" s="20" t="str">
        <f>+D35</f>
        <v>4 052 810,34</v>
      </c>
      <c r="F35" s="30">
        <v>1</v>
      </c>
    </row>
    <row r="36" spans="1:6" ht="16.5" thickBot="1" x14ac:dyDescent="0.3">
      <c r="A36" s="59"/>
      <c r="B36" s="19" t="s">
        <v>14</v>
      </c>
      <c r="C36" s="31"/>
      <c r="D36" s="31"/>
      <c r="E36" s="20">
        <v>19405.740000000002</v>
      </c>
      <c r="F36" s="32"/>
    </row>
    <row r="37" spans="1:6" ht="15.75" customHeight="1" thickBot="1" x14ac:dyDescent="0.3">
      <c r="A37" s="60" t="s">
        <v>10</v>
      </c>
      <c r="B37" s="61"/>
      <c r="C37" s="61"/>
      <c r="D37" s="61"/>
      <c r="E37" s="61"/>
      <c r="F37" s="62"/>
    </row>
    <row r="41" spans="1:6" x14ac:dyDescent="0.2">
      <c r="C41" s="33"/>
      <c r="D41" s="33"/>
      <c r="E41" s="33"/>
    </row>
  </sheetData>
  <mergeCells count="9">
    <mergeCell ref="A31:F31"/>
    <mergeCell ref="A33:A36"/>
    <mergeCell ref="A37:F37"/>
    <mergeCell ref="A23:F23"/>
    <mergeCell ref="A7:A10"/>
    <mergeCell ref="A11:F11"/>
    <mergeCell ref="A13:A16"/>
    <mergeCell ref="A17:F17"/>
    <mergeCell ref="A27:A30"/>
  </mergeCells>
  <pageMargins left="0.70866141732283472" right="0.70866141732283472" top="1.3779527559055118" bottom="0.78740157480314965" header="0.31496062992125984" footer="0.31496062992125984"/>
  <pageSetup paperSize="9" scale="82" orientation="landscape" r:id="rId1"/>
  <headerFooter>
    <oddHeader xml:space="preserve">&amp;L&amp;"Arial,Tučné"Příloha č. 2 &amp;"Arial,Obyčejné"
Závěrečný účet 2022
Město Vítkov
IČO: 00300870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DF98-7AB0-4488-AA8B-A7FABB8F077A}">
  <sheetPr>
    <tabColor theme="7" tint="0.39997558519241921"/>
  </sheetPr>
  <dimension ref="A1:F36"/>
  <sheetViews>
    <sheetView workbookViewId="0">
      <selection activeCell="A6" sqref="A6"/>
    </sheetView>
  </sheetViews>
  <sheetFormatPr defaultRowHeight="12.75" x14ac:dyDescent="0.2"/>
  <sheetData>
    <row r="1" spans="1:6" ht="20.25" x14ac:dyDescent="0.2">
      <c r="A1" s="1" t="s">
        <v>0</v>
      </c>
    </row>
    <row r="2" spans="1:6" ht="20.25" x14ac:dyDescent="0.2">
      <c r="A2" s="1" t="s">
        <v>1</v>
      </c>
    </row>
    <row r="4" spans="1:6" ht="14.25" x14ac:dyDescent="0.2">
      <c r="A4" s="15"/>
      <c r="B4" s="15"/>
      <c r="C4" s="15"/>
      <c r="D4" s="16" t="s">
        <v>5</v>
      </c>
      <c r="E4" s="15"/>
      <c r="F4" s="15"/>
    </row>
    <row r="5" spans="1:6" ht="15" thickBot="1" x14ac:dyDescent="0.25">
      <c r="A5" s="17" t="s">
        <v>2</v>
      </c>
      <c r="B5" s="17" t="s">
        <v>3</v>
      </c>
      <c r="C5" s="17" t="s">
        <v>4</v>
      </c>
      <c r="D5" s="17" t="s">
        <v>6</v>
      </c>
      <c r="E5" s="17" t="s">
        <v>7</v>
      </c>
      <c r="F5" s="17" t="s">
        <v>8</v>
      </c>
    </row>
    <row r="7" spans="1:6" ht="16.5" thickBot="1" x14ac:dyDescent="0.3">
      <c r="A7" s="87" t="s">
        <v>9</v>
      </c>
      <c r="B7" s="2" t="s">
        <v>11</v>
      </c>
      <c r="C7" s="3">
        <v>2300000</v>
      </c>
      <c r="D7" s="3">
        <v>2300000</v>
      </c>
      <c r="E7" s="3">
        <v>2300000</v>
      </c>
      <c r="F7" s="4">
        <v>1</v>
      </c>
    </row>
    <row r="8" spans="1:6" ht="16.5" thickBot="1" x14ac:dyDescent="0.3">
      <c r="A8" s="88"/>
      <c r="B8" s="2" t="s">
        <v>12</v>
      </c>
      <c r="C8" s="5">
        <v>0</v>
      </c>
      <c r="D8" s="5">
        <v>0</v>
      </c>
      <c r="E8" s="5">
        <v>0</v>
      </c>
      <c r="F8" s="6"/>
    </row>
    <row r="9" spans="1:6" ht="16.5" thickBot="1" x14ac:dyDescent="0.3">
      <c r="A9" s="88"/>
      <c r="B9" s="2" t="s">
        <v>13</v>
      </c>
      <c r="C9" s="3">
        <v>250000</v>
      </c>
      <c r="D9" s="3">
        <v>250000</v>
      </c>
      <c r="E9" s="3">
        <v>250000</v>
      </c>
      <c r="F9" s="6"/>
    </row>
    <row r="10" spans="1:6" ht="16.5" thickBot="1" x14ac:dyDescent="0.3">
      <c r="A10" s="89"/>
      <c r="B10" s="2" t="s">
        <v>14</v>
      </c>
      <c r="C10" s="7"/>
      <c r="D10" s="7"/>
      <c r="E10" s="3">
        <v>117147.95</v>
      </c>
      <c r="F10" s="6"/>
    </row>
    <row r="11" spans="1:6" ht="16.5" thickBot="1" x14ac:dyDescent="0.25">
      <c r="A11" s="93" t="s">
        <v>10</v>
      </c>
      <c r="B11" s="94"/>
      <c r="C11" s="94"/>
      <c r="D11" s="94"/>
      <c r="E11" s="94"/>
      <c r="F11" s="95"/>
    </row>
    <row r="13" spans="1:6" ht="16.5" thickBot="1" x14ac:dyDescent="0.3">
      <c r="A13" s="87" t="s">
        <v>15</v>
      </c>
      <c r="B13" s="2" t="s">
        <v>11</v>
      </c>
      <c r="C13" s="3">
        <v>7130000</v>
      </c>
      <c r="D13" s="3">
        <v>7128837</v>
      </c>
      <c r="E13" s="3">
        <v>7128837</v>
      </c>
      <c r="F13" s="4">
        <v>1</v>
      </c>
    </row>
    <row r="14" spans="1:6" ht="16.5" thickBot="1" x14ac:dyDescent="0.3">
      <c r="A14" s="88"/>
      <c r="B14" s="2" t="s">
        <v>12</v>
      </c>
      <c r="C14" s="3">
        <v>0</v>
      </c>
      <c r="D14" s="3">
        <v>800000</v>
      </c>
      <c r="E14" s="3">
        <v>800000</v>
      </c>
      <c r="F14" s="4">
        <v>1</v>
      </c>
    </row>
    <row r="15" spans="1:6" ht="16.5" thickBot="1" x14ac:dyDescent="0.3">
      <c r="A15" s="88"/>
      <c r="B15" s="2" t="s">
        <v>13</v>
      </c>
      <c r="C15" s="3">
        <v>1895000</v>
      </c>
      <c r="D15" s="3">
        <v>1858837</v>
      </c>
      <c r="E15" s="3">
        <v>1858837</v>
      </c>
      <c r="F15" s="4">
        <v>1</v>
      </c>
    </row>
    <row r="16" spans="1:6" ht="16.5" thickBot="1" x14ac:dyDescent="0.3">
      <c r="A16" s="89"/>
      <c r="B16" s="2" t="s">
        <v>14</v>
      </c>
      <c r="C16" s="7"/>
      <c r="D16" s="7"/>
      <c r="E16" s="3">
        <v>17214.52</v>
      </c>
      <c r="F16" s="6"/>
    </row>
    <row r="17" spans="1:6" ht="16.5" thickBot="1" x14ac:dyDescent="0.3">
      <c r="A17" s="78" t="s">
        <v>10</v>
      </c>
      <c r="B17" s="79"/>
      <c r="C17" s="79"/>
      <c r="D17" s="79"/>
      <c r="E17" s="79"/>
      <c r="F17" s="80"/>
    </row>
    <row r="19" spans="1:6" ht="16.5" thickBot="1" x14ac:dyDescent="0.3">
      <c r="A19" s="8" t="s">
        <v>16</v>
      </c>
      <c r="B19" s="2" t="s">
        <v>11</v>
      </c>
      <c r="C19" s="3">
        <v>3765000</v>
      </c>
      <c r="D19" s="3">
        <v>4044207</v>
      </c>
      <c r="E19" s="3">
        <v>4044207</v>
      </c>
      <c r="F19" s="4">
        <v>1</v>
      </c>
    </row>
    <row r="20" spans="1:6" ht="16.5" thickBot="1" x14ac:dyDescent="0.3">
      <c r="A20" s="9" t="s">
        <v>17</v>
      </c>
      <c r="B20" s="2" t="s">
        <v>13</v>
      </c>
      <c r="C20" s="3">
        <v>230000</v>
      </c>
      <c r="D20" s="3">
        <v>509207</v>
      </c>
      <c r="E20" s="3">
        <v>509207</v>
      </c>
      <c r="F20" s="4">
        <v>1</v>
      </c>
    </row>
    <row r="21" spans="1:6" ht="16.5" thickBot="1" x14ac:dyDescent="0.3">
      <c r="A21" s="10" t="s">
        <v>18</v>
      </c>
      <c r="B21" s="2" t="s">
        <v>14</v>
      </c>
      <c r="C21" s="7"/>
      <c r="D21" s="7"/>
      <c r="E21" s="11">
        <v>-124339.7</v>
      </c>
      <c r="F21" s="6"/>
    </row>
    <row r="23" spans="1:6" ht="15.75" x14ac:dyDescent="0.2">
      <c r="A23" s="12" t="s">
        <v>19</v>
      </c>
    </row>
    <row r="24" spans="1:6" ht="15.75" x14ac:dyDescent="0.2">
      <c r="A24" s="12" t="s">
        <v>20</v>
      </c>
    </row>
    <row r="26" spans="1:6" ht="16.5" thickBot="1" x14ac:dyDescent="0.3">
      <c r="A26" s="87" t="s">
        <v>21</v>
      </c>
      <c r="B26" s="2" t="s">
        <v>11</v>
      </c>
      <c r="C26" s="3">
        <v>2754000</v>
      </c>
      <c r="D26" s="3">
        <v>2754000</v>
      </c>
      <c r="E26" s="3">
        <v>2754000</v>
      </c>
      <c r="F26" s="4">
        <v>1</v>
      </c>
    </row>
    <row r="27" spans="1:6" ht="16.5" thickBot="1" x14ac:dyDescent="0.3">
      <c r="A27" s="88"/>
      <c r="B27" s="2" t="s">
        <v>12</v>
      </c>
      <c r="C27" s="3">
        <v>350000</v>
      </c>
      <c r="D27" s="3">
        <v>0</v>
      </c>
      <c r="E27" s="3">
        <v>0</v>
      </c>
      <c r="F27" s="13"/>
    </row>
    <row r="28" spans="1:6" ht="16.5" thickBot="1" x14ac:dyDescent="0.3">
      <c r="A28" s="88"/>
      <c r="B28" s="2" t="s">
        <v>13</v>
      </c>
      <c r="C28" s="5">
        <v>0</v>
      </c>
      <c r="D28" s="5">
        <v>0</v>
      </c>
      <c r="E28" s="5">
        <v>0</v>
      </c>
      <c r="F28" s="13"/>
    </row>
    <row r="29" spans="1:6" ht="16.5" thickBot="1" x14ac:dyDescent="0.3">
      <c r="A29" s="89"/>
      <c r="B29" s="2" t="s">
        <v>14</v>
      </c>
      <c r="C29" s="7"/>
      <c r="D29" s="7"/>
      <c r="E29" s="3">
        <v>521144.97</v>
      </c>
      <c r="F29" s="13"/>
    </row>
    <row r="30" spans="1:6" ht="16.5" thickBot="1" x14ac:dyDescent="0.3">
      <c r="A30" s="78" t="s">
        <v>22</v>
      </c>
      <c r="B30" s="79"/>
      <c r="C30" s="79"/>
      <c r="D30" s="79"/>
      <c r="E30" s="79"/>
      <c r="F30" s="80"/>
    </row>
    <row r="32" spans="1:6" ht="16.5" thickBot="1" x14ac:dyDescent="0.3">
      <c r="A32" s="87" t="s">
        <v>23</v>
      </c>
      <c r="B32" s="2" t="s">
        <v>11</v>
      </c>
      <c r="C32" s="3">
        <v>27050000</v>
      </c>
      <c r="D32" s="3">
        <v>29398354</v>
      </c>
      <c r="E32" s="3">
        <v>29398354</v>
      </c>
      <c r="F32" s="4">
        <v>1</v>
      </c>
    </row>
    <row r="33" spans="1:6" ht="16.5" thickBot="1" x14ac:dyDescent="0.3">
      <c r="A33" s="88"/>
      <c r="B33" s="2" t="s">
        <v>12</v>
      </c>
      <c r="C33" s="3">
        <v>0</v>
      </c>
      <c r="D33" s="3">
        <v>800000</v>
      </c>
      <c r="E33" s="3">
        <v>800000</v>
      </c>
      <c r="F33" s="4">
        <v>1</v>
      </c>
    </row>
    <row r="34" spans="1:6" ht="16.5" thickBot="1" x14ac:dyDescent="0.3">
      <c r="A34" s="88"/>
      <c r="B34" s="2" t="s">
        <v>13</v>
      </c>
      <c r="C34" s="3">
        <v>2736000</v>
      </c>
      <c r="D34" s="3">
        <v>4937601</v>
      </c>
      <c r="E34" s="3">
        <v>4937601</v>
      </c>
      <c r="F34" s="4">
        <v>1</v>
      </c>
    </row>
    <row r="35" spans="1:6" ht="16.5" thickBot="1" x14ac:dyDescent="0.3">
      <c r="A35" s="89"/>
      <c r="B35" s="2" t="s">
        <v>14</v>
      </c>
      <c r="C35" s="14"/>
      <c r="D35" s="14"/>
      <c r="E35" s="3">
        <v>1076516.5</v>
      </c>
      <c r="F35" s="6"/>
    </row>
    <row r="36" spans="1:6" ht="16.5" thickBot="1" x14ac:dyDescent="0.3">
      <c r="A36" s="90" t="s">
        <v>24</v>
      </c>
      <c r="B36" s="91"/>
      <c r="C36" s="91"/>
      <c r="D36" s="91"/>
      <c r="E36" s="91"/>
      <c r="F36" s="92"/>
    </row>
  </sheetData>
  <mergeCells count="8">
    <mergeCell ref="A32:A35"/>
    <mergeCell ref="A36:F36"/>
    <mergeCell ref="A7:A10"/>
    <mergeCell ref="A11:F11"/>
    <mergeCell ref="A13:A16"/>
    <mergeCell ref="A17:F17"/>
    <mergeCell ref="A26:A29"/>
    <mergeCell ref="A30:F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2023</vt:lpstr>
      <vt:lpstr>2024</vt:lpstr>
      <vt:lpstr>Sheet1</vt:lpstr>
      <vt:lpstr>ZU 2022 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</dc:creator>
  <cp:lastModifiedBy>Vedra</cp:lastModifiedBy>
  <cp:lastPrinted>2024-05-30T05:09:26Z</cp:lastPrinted>
  <dcterms:created xsi:type="dcterms:W3CDTF">2023-06-08T12:52:26Z</dcterms:created>
  <dcterms:modified xsi:type="dcterms:W3CDTF">2025-05-28T14:21:03Z</dcterms:modified>
</cp:coreProperties>
</file>